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0" yWindow="40" windowWidth="11020" windowHeight="9550" tabRatio="691"/>
  </bookViews>
  <sheets>
    <sheet name="2018" sheetId="7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48" i="7" l="1"/>
  <c r="M32" i="7"/>
  <c r="B46" i="7"/>
  <c r="B45" i="7"/>
  <c r="M10" i="7" l="1"/>
  <c r="M33" i="7" s="1"/>
  <c r="L25" i="7"/>
  <c r="C25" i="7"/>
  <c r="D25" i="7"/>
  <c r="E25" i="7"/>
  <c r="F25" i="7"/>
  <c r="G25" i="7"/>
  <c r="H25" i="7"/>
  <c r="I25" i="7"/>
  <c r="J25" i="7"/>
  <c r="K25" i="7"/>
  <c r="M25" i="7"/>
  <c r="B25" i="7"/>
  <c r="B34" i="7" s="1"/>
  <c r="C10" i="7"/>
  <c r="D10" i="7"/>
  <c r="D33" i="7" s="1"/>
  <c r="E10" i="7"/>
  <c r="E33" i="7" s="1"/>
  <c r="F10" i="7"/>
  <c r="G10" i="7"/>
  <c r="H10" i="7"/>
  <c r="H33" i="7" s="1"/>
  <c r="I10" i="7"/>
  <c r="I33" i="7" s="1"/>
  <c r="J10" i="7"/>
  <c r="K10" i="7"/>
  <c r="L10" i="7"/>
  <c r="L33" i="7" s="1"/>
  <c r="B10" i="7"/>
  <c r="B38" i="7" s="1"/>
  <c r="C38" i="7" s="1"/>
  <c r="D38" i="7" s="1"/>
  <c r="E38" i="7" s="1"/>
  <c r="F38" i="7" s="1"/>
  <c r="G38" i="7" s="1"/>
  <c r="H38" i="7" s="1"/>
  <c r="I38" i="7" s="1"/>
  <c r="J38" i="7" s="1"/>
  <c r="K38" i="7" s="1"/>
  <c r="L38" i="7" s="1"/>
  <c r="M38" i="7" s="1"/>
  <c r="B44" i="7" l="1"/>
  <c r="B43" i="7"/>
  <c r="K27" i="7"/>
  <c r="G27" i="7"/>
  <c r="C27" i="7"/>
  <c r="B27" i="7"/>
  <c r="B39" i="7" s="1"/>
  <c r="J27" i="7"/>
  <c r="F27" i="7"/>
  <c r="M27" i="7"/>
  <c r="K33" i="7"/>
  <c r="G33" i="7"/>
  <c r="C33" i="7"/>
  <c r="L27" i="7"/>
  <c r="H27" i="7"/>
  <c r="D27" i="7"/>
  <c r="B33" i="7"/>
  <c r="C32" i="7" s="1"/>
  <c r="J33" i="7"/>
  <c r="F33" i="7"/>
  <c r="I27" i="7"/>
  <c r="E27" i="7"/>
  <c r="C39" i="7" l="1"/>
  <c r="D39" i="7" s="1"/>
  <c r="E39" i="7" s="1"/>
  <c r="F39" i="7" s="1"/>
  <c r="G39" i="7" s="1"/>
  <c r="H39" i="7" s="1"/>
  <c r="I39" i="7" s="1"/>
  <c r="J39" i="7" s="1"/>
  <c r="K39" i="7" s="1"/>
  <c r="L39" i="7" s="1"/>
  <c r="M39" i="7" s="1"/>
  <c r="D32" i="7"/>
  <c r="E32" i="7" s="1"/>
  <c r="F32" i="7" s="1"/>
  <c r="G32" i="7" s="1"/>
  <c r="H32" i="7" s="1"/>
  <c r="I32" i="7" s="1"/>
  <c r="J32" i="7" s="1"/>
  <c r="K32" i="7" s="1"/>
  <c r="L32" i="7" s="1"/>
</calcChain>
</file>

<file path=xl/sharedStrings.xml><?xml version="1.0" encoding="utf-8"?>
<sst xmlns="http://schemas.openxmlformats.org/spreadsheetml/2006/main" count="42" uniqueCount="40">
  <si>
    <t>Kulut</t>
  </si>
  <si>
    <t>Liikevaihto</t>
  </si>
  <si>
    <t>TILINPÄÄTÖSENNAKKO</t>
  </si>
  <si>
    <t>Kassavirta</t>
  </si>
  <si>
    <t>Liikevoitto</t>
  </si>
  <si>
    <t>Kulut yht.</t>
  </si>
  <si>
    <t>Kokous- ja neuvottelu</t>
  </si>
  <si>
    <t>Toimistotarvikkeet</t>
  </si>
  <si>
    <t>Pankkipalvelut</t>
  </si>
  <si>
    <t>Posti- ja lähettikulut</t>
  </si>
  <si>
    <t>Puhelin ja netti</t>
  </si>
  <si>
    <t>Messut ja näyttelyt</t>
  </si>
  <si>
    <t>Matkaliput</t>
  </si>
  <si>
    <t>Atk-laitehankinnat</t>
  </si>
  <si>
    <t>YEL</t>
  </si>
  <si>
    <t>Tulot</t>
  </si>
  <si>
    <t>Myynti, luokka 1</t>
  </si>
  <si>
    <t>Asiakas 1</t>
  </si>
  <si>
    <t>Asiakas 2</t>
  </si>
  <si>
    <t>Asiakas 3</t>
  </si>
  <si>
    <t>Myynti, luokka 2</t>
  </si>
  <si>
    <t>Asiakas 4</t>
  </si>
  <si>
    <t>Henkilövakuutusmaksut</t>
  </si>
  <si>
    <t>Vastuuvakuutukset</t>
  </si>
  <si>
    <t>Muu kone- ja kalusto</t>
  </si>
  <si>
    <t>TÄYTÄ KELTAISET SOLUT ARVIOILLASI, ja toteutuneen kuukauden jälkeen päivitä luvut ajan tasalle</t>
  </si>
  <si>
    <t>TÄYTÄ SINISET SOLUT TOTEUTUNEILLA LUVUILLA</t>
  </si>
  <si>
    <t>Ole valmis maksamaan</t>
  </si>
  <si>
    <t>ilmoita vakuutuksiin</t>
  </si>
  <si>
    <t>Verotettava tulos eli LIIKEVOITTO</t>
  </si>
  <si>
    <t>ilmoita verottajalle</t>
  </si>
  <si>
    <t>Tilillä rahaa</t>
  </si>
  <si>
    <t>Myyntisaamisia</t>
  </si>
  <si>
    <t>Ostovelkoja</t>
  </si>
  <si>
    <t>Omat nostot</t>
  </si>
  <si>
    <t>Ennakkovero</t>
  </si>
  <si>
    <t>Alv-velka</t>
  </si>
  <si>
    <t>Tulovero ~15%</t>
  </si>
  <si>
    <t>TILIKAUDEN VOITTO</t>
  </si>
  <si>
    <t>Jo tekemiesi omien nostojen jälkeen käteesi jää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</si>
</sst>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* #,##0.00,\€_-;\-* #,##0.00,\€_-;_-* \-??&quot; €&quot;_-;_-@_-"/>
    <numFmt numFmtId="165" formatCode="_-* #,##0.00\ [$€-40B]_-;\-* #,##0.00\ [$€-40B]_-;_-* &quot;-&quot;??\ [$€-40B]_-;_-@_-"/>
    <numFmt numFmtId="166" formatCode="_-* #,##0\ [$€-40B]_-;\-* #,##0\ [$€-40B]_-;_-* &quot;-&quot;??\ [$€-40B]_-;_-@_-"/>
    <numFmt numFmtId="167" formatCode="_-* #,##0,\€_-;\-* #,##0,\€_-;_-* \-??&quot; €&quot;_-;_-@_-"/>
    <numFmt numFmtId="168" formatCode="#,##0\ [$€-40B];[Red]\-#,##0\ [$€-40B]"/>
    <numFmt numFmtId="169" formatCode="#,##0.00\ [$€-40B];[Red]\-#,##0.00\ [$€-40B]"/>
  </numFmts>
  <fonts count="1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1"/>
      <name val="Calibri"/>
      <family val="2"/>
    </font>
    <font>
      <b/>
      <sz val="11"/>
      <color theme="1" tint="0.499984740745262"/>
      <name val="Calibri"/>
      <family val="2"/>
    </font>
    <font>
      <b/>
      <sz val="11"/>
      <color theme="0" tint="-0.499984740745262"/>
      <name val="Calibri"/>
      <family val="2"/>
    </font>
    <font>
      <sz val="11"/>
      <name val="Calibri"/>
      <family val="2"/>
    </font>
    <font>
      <sz val="11"/>
      <color theme="0" tint="-0.499984740745262"/>
      <name val="Calibri"/>
      <family val="2"/>
      <charset val="1"/>
    </font>
    <font>
      <i/>
      <u/>
      <sz val="11"/>
      <color rgb="FF000000"/>
      <name val="Calibri"/>
      <family val="2"/>
    </font>
    <font>
      <b/>
      <sz val="11"/>
      <name val="Calibri"/>
      <family val="2"/>
      <charset val="1"/>
    </font>
    <font>
      <i/>
      <sz val="11"/>
      <color theme="1" tint="0.499984740745262"/>
      <name val="Calibri"/>
      <family val="2"/>
    </font>
    <font>
      <sz val="11"/>
      <color rgb="FF808080"/>
      <name val="Calibri"/>
      <family val="2"/>
      <charset val="1"/>
    </font>
    <font>
      <sz val="11"/>
      <color theme="1" tint="0.499984740745262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rgb="FFFCD5B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double">
        <color auto="1"/>
      </bottom>
      <diagonal/>
    </border>
    <border>
      <left style="medium">
        <color indexed="64"/>
      </left>
      <right/>
      <top/>
      <bottom style="double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double">
        <color auto="1"/>
      </bottom>
      <diagonal/>
    </border>
  </borders>
  <cellStyleXfs count="2">
    <xf numFmtId="0" fontId="0" fillId="0" borderId="0"/>
    <xf numFmtId="164" fontId="2" fillId="0" borderId="0" applyBorder="0" applyProtection="0"/>
  </cellStyleXfs>
  <cellXfs count="54">
    <xf numFmtId="0" fontId="0" fillId="0" borderId="0" xfId="0"/>
    <xf numFmtId="0" fontId="0" fillId="0" borderId="0" xfId="0" applyFont="1"/>
    <xf numFmtId="0" fontId="5" fillId="0" borderId="0" xfId="0" applyFont="1"/>
    <xf numFmtId="166" fontId="8" fillId="0" borderId="0" xfId="1" applyNumberFormat="1" applyFont="1" applyBorder="1" applyProtection="1"/>
    <xf numFmtId="167" fontId="0" fillId="0" borderId="0" xfId="0" applyNumberFormat="1"/>
    <xf numFmtId="166" fontId="9" fillId="0" borderId="5" xfId="1" applyNumberFormat="1" applyFont="1" applyBorder="1" applyProtection="1"/>
    <xf numFmtId="0" fontId="4" fillId="0" borderId="6" xfId="0" applyFont="1" applyBorder="1"/>
    <xf numFmtId="166" fontId="9" fillId="0" borderId="7" xfId="1" applyNumberFormat="1" applyFont="1" applyBorder="1" applyProtection="1"/>
    <xf numFmtId="0" fontId="4" fillId="0" borderId="8" xfId="0" applyFont="1" applyBorder="1"/>
    <xf numFmtId="0" fontId="1" fillId="3" borderId="9" xfId="0" applyFont="1" applyFill="1" applyBorder="1"/>
    <xf numFmtId="0" fontId="1" fillId="3" borderId="10" xfId="0" applyFont="1" applyFill="1" applyBorder="1"/>
    <xf numFmtId="166" fontId="10" fillId="0" borderId="0" xfId="1" applyNumberFormat="1" applyFont="1" applyBorder="1" applyProtection="1"/>
    <xf numFmtId="166" fontId="0" fillId="0" borderId="0" xfId="0" applyNumberFormat="1"/>
    <xf numFmtId="0" fontId="11" fillId="4" borderId="0" xfId="0" applyFont="1" applyFill="1"/>
    <xf numFmtId="14" fontId="3" fillId="5" borderId="0" xfId="0" applyNumberFormat="1" applyFont="1" applyFill="1"/>
    <xf numFmtId="0" fontId="1" fillId="3" borderId="0" xfId="0" applyFont="1" applyFill="1"/>
    <xf numFmtId="0" fontId="0" fillId="0" borderId="0" xfId="0" applyFont="1" applyFill="1" applyBorder="1"/>
    <xf numFmtId="167" fontId="0" fillId="0" borderId="0" xfId="0" applyNumberFormat="1" applyBorder="1"/>
    <xf numFmtId="17" fontId="1" fillId="3" borderId="0" xfId="0" applyNumberFormat="1" applyFont="1" applyFill="1"/>
    <xf numFmtId="0" fontId="3" fillId="6" borderId="12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166" fontId="7" fillId="0" borderId="0" xfId="1" applyNumberFormat="1" applyFont="1" applyBorder="1" applyProtection="1"/>
    <xf numFmtId="0" fontId="3" fillId="0" borderId="2" xfId="0" applyFont="1" applyFill="1" applyBorder="1" applyAlignment="1">
      <alignment horizontal="right"/>
    </xf>
    <xf numFmtId="0" fontId="3" fillId="2" borderId="0" xfId="0" applyFont="1" applyFill="1"/>
    <xf numFmtId="0" fontId="0" fillId="2" borderId="0" xfId="0" applyFont="1" applyFill="1"/>
    <xf numFmtId="165" fontId="0" fillId="0" borderId="0" xfId="0" applyNumberFormat="1"/>
    <xf numFmtId="9" fontId="0" fillId="0" borderId="0" xfId="0" applyNumberFormat="1"/>
    <xf numFmtId="166" fontId="12" fillId="0" borderId="0" xfId="0" applyNumberFormat="1" applyFont="1" applyFill="1" applyBorder="1" applyAlignment="1">
      <alignment horizontal="right"/>
    </xf>
    <xf numFmtId="166" fontId="6" fillId="0" borderId="0" xfId="0" applyNumberFormat="1" applyFont="1" applyFill="1" applyBorder="1" applyAlignment="1">
      <alignment horizontal="right"/>
    </xf>
    <xf numFmtId="0" fontId="11" fillId="7" borderId="0" xfId="0" applyFont="1" applyFill="1" applyBorder="1"/>
    <xf numFmtId="166" fontId="14" fillId="7" borderId="0" xfId="1" applyNumberFormat="1" applyFont="1" applyFill="1" applyBorder="1" applyProtection="1"/>
    <xf numFmtId="0" fontId="0" fillId="7" borderId="0" xfId="0" applyFont="1" applyFill="1" applyBorder="1"/>
    <xf numFmtId="166" fontId="14" fillId="8" borderId="0" xfId="1" applyNumberFormat="1" applyFont="1" applyFill="1" applyBorder="1" applyProtection="1"/>
    <xf numFmtId="0" fontId="0" fillId="0" borderId="1" xfId="0" applyFont="1" applyFill="1" applyBorder="1"/>
    <xf numFmtId="166" fontId="14" fillId="8" borderId="1" xfId="1" applyNumberFormat="1" applyFont="1" applyFill="1" applyBorder="1" applyProtection="1"/>
    <xf numFmtId="0" fontId="0" fillId="0" borderId="2" xfId="0" applyFont="1" applyFill="1" applyBorder="1"/>
    <xf numFmtId="0" fontId="4" fillId="0" borderId="2" xfId="0" applyFont="1" applyFill="1" applyBorder="1"/>
    <xf numFmtId="0" fontId="0" fillId="0" borderId="13" xfId="0" applyFont="1" applyFill="1" applyBorder="1"/>
    <xf numFmtId="0" fontId="13" fillId="0" borderId="0" xfId="0" applyFont="1"/>
    <xf numFmtId="0" fontId="3" fillId="9" borderId="0" xfId="0" applyFont="1" applyFill="1"/>
    <xf numFmtId="0" fontId="3" fillId="6" borderId="4" xfId="0" applyFont="1" applyFill="1" applyBorder="1" applyAlignment="1">
      <alignment horizontal="right"/>
    </xf>
    <xf numFmtId="169" fontId="3" fillId="6" borderId="3" xfId="1" applyNumberFormat="1" applyFont="1" applyFill="1" applyBorder="1" applyProtection="1"/>
    <xf numFmtId="0" fontId="5" fillId="6" borderId="4" xfId="0" applyFont="1" applyFill="1" applyBorder="1" applyAlignment="1">
      <alignment horizontal="right"/>
    </xf>
    <xf numFmtId="169" fontId="5" fillId="6" borderId="3" xfId="1" applyNumberFormat="1" applyFont="1" applyFill="1" applyBorder="1" applyProtection="1"/>
    <xf numFmtId="168" fontId="3" fillId="6" borderId="11" xfId="1" applyNumberFormat="1" applyFont="1" applyFill="1" applyBorder="1" applyProtection="1"/>
    <xf numFmtId="168" fontId="4" fillId="9" borderId="0" xfId="1" applyNumberFormat="1" applyFont="1" applyFill="1" applyBorder="1" applyProtection="1"/>
    <xf numFmtId="168" fontId="15" fillId="9" borderId="0" xfId="1" applyNumberFormat="1" applyFont="1" applyFill="1" applyBorder="1" applyProtection="1"/>
    <xf numFmtId="168" fontId="14" fillId="8" borderId="0" xfId="1" applyNumberFormat="1" applyFont="1" applyFill="1" applyBorder="1" applyProtection="1"/>
    <xf numFmtId="168" fontId="0" fillId="4" borderId="0" xfId="0" applyNumberFormat="1" applyFill="1"/>
    <xf numFmtId="168" fontId="10" fillId="4" borderId="0" xfId="1" applyNumberFormat="1" applyFont="1" applyFill="1" applyBorder="1" applyProtection="1"/>
    <xf numFmtId="168" fontId="10" fillId="0" borderId="0" xfId="1" applyNumberFormat="1" applyFont="1" applyBorder="1" applyProtection="1"/>
    <xf numFmtId="168" fontId="0" fillId="0" borderId="0" xfId="0" applyNumberFormat="1"/>
    <xf numFmtId="0" fontId="3" fillId="0" borderId="0" xfId="0" applyFont="1"/>
    <xf numFmtId="168" fontId="3" fillId="0" borderId="0" xfId="0" applyNumberFormat="1" applyFont="1"/>
  </cellXfs>
  <cellStyles count="2">
    <cellStyle name="Normaali" xfId="0" builtinId="0"/>
    <cellStyle name="Valuutta" xfId="1" builtin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abSelected="1" zoomScaleNormal="100" workbookViewId="0"/>
  </sheetViews>
  <sheetFormatPr defaultRowHeight="14.5" x14ac:dyDescent="0.35"/>
  <cols>
    <col min="1" max="1" width="29.1796875" customWidth="1"/>
    <col min="2" max="2" width="12.1796875" customWidth="1"/>
    <col min="3" max="3" width="11" bestFit="1" customWidth="1"/>
    <col min="4" max="4" width="10.81640625" customWidth="1"/>
    <col min="5" max="13" width="10.81640625" bestFit="1" customWidth="1"/>
    <col min="14" max="14" width="9.81640625" customWidth="1"/>
    <col min="15" max="15" width="9.90625" bestFit="1" customWidth="1"/>
  </cols>
  <sheetData>
    <row r="1" spans="1:15" s="1" customFormat="1" x14ac:dyDescent="0.35">
      <c r="A1" s="23" t="s">
        <v>25</v>
      </c>
      <c r="B1" s="23"/>
      <c r="C1" s="23"/>
      <c r="D1" s="24"/>
      <c r="E1" s="24"/>
      <c r="F1" s="24"/>
      <c r="G1" s="24"/>
      <c r="K1" s="4"/>
    </row>
    <row r="3" spans="1:15" x14ac:dyDescent="0.35">
      <c r="A3" s="15" t="s">
        <v>15</v>
      </c>
      <c r="B3" s="18">
        <v>43101</v>
      </c>
      <c r="C3" s="18">
        <v>43132</v>
      </c>
      <c r="D3" s="18">
        <v>43160</v>
      </c>
      <c r="E3" s="18">
        <v>43191</v>
      </c>
      <c r="F3" s="18">
        <v>43221</v>
      </c>
      <c r="G3" s="18">
        <v>43252</v>
      </c>
      <c r="H3" s="18">
        <v>43282</v>
      </c>
      <c r="I3" s="18">
        <v>43313</v>
      </c>
      <c r="J3" s="18">
        <v>43344</v>
      </c>
      <c r="K3" s="18">
        <v>43374</v>
      </c>
      <c r="L3" s="18">
        <v>43405</v>
      </c>
      <c r="M3" s="18">
        <v>43435</v>
      </c>
    </row>
    <row r="4" spans="1:15" x14ac:dyDescent="0.35">
      <c r="A4" s="29" t="s">
        <v>16</v>
      </c>
      <c r="B4" s="3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15" x14ac:dyDescent="0.35">
      <c r="A5" s="16" t="s">
        <v>17</v>
      </c>
      <c r="B5" s="32">
        <v>100</v>
      </c>
      <c r="C5" s="32">
        <v>100</v>
      </c>
      <c r="D5" s="32">
        <v>100</v>
      </c>
      <c r="E5" s="32">
        <v>100</v>
      </c>
      <c r="F5" s="32">
        <v>100</v>
      </c>
      <c r="G5" s="32">
        <v>100</v>
      </c>
      <c r="H5" s="32">
        <v>100</v>
      </c>
      <c r="I5" s="32">
        <v>100</v>
      </c>
      <c r="J5" s="32">
        <v>100</v>
      </c>
      <c r="K5" s="32">
        <v>100</v>
      </c>
      <c r="L5" s="32">
        <v>100</v>
      </c>
      <c r="M5" s="32">
        <v>100</v>
      </c>
    </row>
    <row r="6" spans="1:15" x14ac:dyDescent="0.35">
      <c r="A6" s="16" t="s">
        <v>18</v>
      </c>
      <c r="B6" s="32">
        <v>150</v>
      </c>
      <c r="C6" s="32">
        <v>150</v>
      </c>
      <c r="D6" s="32">
        <v>150</v>
      </c>
      <c r="E6" s="32">
        <v>150</v>
      </c>
      <c r="F6" s="32">
        <v>150</v>
      </c>
      <c r="G6" s="32">
        <v>150</v>
      </c>
      <c r="H6" s="32">
        <v>150</v>
      </c>
      <c r="I6" s="32">
        <v>150</v>
      </c>
      <c r="J6" s="32">
        <v>150</v>
      </c>
      <c r="K6" s="32">
        <v>150</v>
      </c>
      <c r="L6" s="32">
        <v>150</v>
      </c>
      <c r="M6" s="32">
        <v>150</v>
      </c>
      <c r="O6" s="12"/>
    </row>
    <row r="7" spans="1:15" x14ac:dyDescent="0.35">
      <c r="A7" s="16" t="s">
        <v>19</v>
      </c>
      <c r="B7" s="32">
        <v>50</v>
      </c>
      <c r="C7" s="32">
        <v>50</v>
      </c>
      <c r="D7" s="32">
        <v>50</v>
      </c>
      <c r="E7" s="32">
        <v>50</v>
      </c>
      <c r="F7" s="32">
        <v>50</v>
      </c>
      <c r="G7" s="32">
        <v>50</v>
      </c>
      <c r="H7" s="32">
        <v>50</v>
      </c>
      <c r="I7" s="32">
        <v>50</v>
      </c>
      <c r="J7" s="32">
        <v>50</v>
      </c>
      <c r="K7" s="32">
        <v>50</v>
      </c>
      <c r="L7" s="32">
        <v>50</v>
      </c>
      <c r="M7" s="32">
        <v>50</v>
      </c>
      <c r="O7" s="12"/>
    </row>
    <row r="8" spans="1:15" x14ac:dyDescent="0.35">
      <c r="A8" s="29" t="s">
        <v>20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O8" s="12"/>
    </row>
    <row r="9" spans="1:15" ht="15" thickBot="1" x14ac:dyDescent="0.4">
      <c r="A9" s="33" t="s">
        <v>21</v>
      </c>
      <c r="B9" s="34">
        <v>200</v>
      </c>
      <c r="C9" s="34">
        <v>200</v>
      </c>
      <c r="D9" s="34">
        <v>200</v>
      </c>
      <c r="E9" s="34">
        <v>200</v>
      </c>
      <c r="F9" s="34">
        <v>200</v>
      </c>
      <c r="G9" s="34">
        <v>200</v>
      </c>
      <c r="H9" s="34">
        <v>200</v>
      </c>
      <c r="I9" s="34">
        <v>200</v>
      </c>
      <c r="J9" s="34">
        <v>200</v>
      </c>
      <c r="K9" s="34">
        <v>200</v>
      </c>
      <c r="L9" s="34">
        <v>200</v>
      </c>
      <c r="M9" s="34">
        <v>200</v>
      </c>
    </row>
    <row r="10" spans="1:15" ht="15" thickTop="1" x14ac:dyDescent="0.35">
      <c r="A10" s="20" t="s">
        <v>1</v>
      </c>
      <c r="B10" s="27">
        <f>SUM(B4:B9)</f>
        <v>500</v>
      </c>
      <c r="C10" s="27">
        <f t="shared" ref="C10:L10" si="0">SUM(C4:C9)</f>
        <v>500</v>
      </c>
      <c r="D10" s="27">
        <f t="shared" si="0"/>
        <v>500</v>
      </c>
      <c r="E10" s="27">
        <f t="shared" si="0"/>
        <v>500</v>
      </c>
      <c r="F10" s="27">
        <f t="shared" si="0"/>
        <v>500</v>
      </c>
      <c r="G10" s="27">
        <f t="shared" si="0"/>
        <v>500</v>
      </c>
      <c r="H10" s="27">
        <f t="shared" si="0"/>
        <v>500</v>
      </c>
      <c r="I10" s="27">
        <f t="shared" si="0"/>
        <v>500</v>
      </c>
      <c r="J10" s="27">
        <f t="shared" si="0"/>
        <v>500</v>
      </c>
      <c r="K10" s="27">
        <f t="shared" si="0"/>
        <v>500</v>
      </c>
      <c r="L10" s="27">
        <f t="shared" si="0"/>
        <v>500</v>
      </c>
      <c r="M10" s="27">
        <f>SUM(M4:M9)</f>
        <v>500</v>
      </c>
    </row>
    <row r="11" spans="1:15" x14ac:dyDescent="0.35">
      <c r="A11" s="20"/>
      <c r="B11" s="20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</row>
    <row r="12" spans="1:15" x14ac:dyDescent="0.35">
      <c r="A12" s="15" t="s">
        <v>0</v>
      </c>
      <c r="B12" s="18">
        <v>43101</v>
      </c>
      <c r="C12" s="18">
        <v>43132</v>
      </c>
      <c r="D12" s="18">
        <v>43160</v>
      </c>
      <c r="E12" s="18">
        <v>43191</v>
      </c>
      <c r="F12" s="18">
        <v>43221</v>
      </c>
      <c r="G12" s="18">
        <v>43252</v>
      </c>
      <c r="H12" s="18">
        <v>43282</v>
      </c>
      <c r="I12" s="18">
        <v>43313</v>
      </c>
      <c r="J12" s="18">
        <v>43344</v>
      </c>
      <c r="K12" s="18">
        <v>43374</v>
      </c>
      <c r="L12" s="18">
        <v>43405</v>
      </c>
      <c r="M12" s="18">
        <v>43435</v>
      </c>
    </row>
    <row r="13" spans="1:15" x14ac:dyDescent="0.35">
      <c r="A13" s="35" t="s">
        <v>14</v>
      </c>
      <c r="B13" s="32">
        <v>200</v>
      </c>
      <c r="C13" s="32">
        <v>200</v>
      </c>
      <c r="D13" s="32">
        <v>200</v>
      </c>
      <c r="E13" s="32">
        <v>200</v>
      </c>
      <c r="F13" s="32">
        <v>200</v>
      </c>
      <c r="G13" s="32">
        <v>200</v>
      </c>
      <c r="H13" s="32">
        <v>200</v>
      </c>
      <c r="I13" s="32">
        <v>200</v>
      </c>
      <c r="J13" s="32">
        <v>200</v>
      </c>
      <c r="K13" s="32">
        <v>200</v>
      </c>
      <c r="L13" s="32">
        <v>200</v>
      </c>
      <c r="M13" s="32">
        <v>200</v>
      </c>
    </row>
    <row r="14" spans="1:15" x14ac:dyDescent="0.35">
      <c r="A14" s="35" t="s">
        <v>22</v>
      </c>
      <c r="B14" s="32">
        <v>40</v>
      </c>
      <c r="C14" s="32">
        <v>40</v>
      </c>
      <c r="D14" s="32">
        <v>40</v>
      </c>
      <c r="E14" s="32">
        <v>40</v>
      </c>
      <c r="F14" s="32">
        <v>40</v>
      </c>
      <c r="G14" s="32">
        <v>40</v>
      </c>
      <c r="H14" s="32">
        <v>40</v>
      </c>
      <c r="I14" s="32">
        <v>40</v>
      </c>
      <c r="J14" s="32">
        <v>40</v>
      </c>
      <c r="K14" s="32">
        <v>40</v>
      </c>
      <c r="L14" s="32">
        <v>40</v>
      </c>
      <c r="M14" s="32">
        <v>40</v>
      </c>
    </row>
    <row r="15" spans="1:15" x14ac:dyDescent="0.35">
      <c r="A15" s="35" t="s">
        <v>23</v>
      </c>
      <c r="B15" s="32">
        <v>5</v>
      </c>
      <c r="C15" s="32">
        <v>5</v>
      </c>
      <c r="D15" s="32">
        <v>5</v>
      </c>
      <c r="E15" s="32">
        <v>5</v>
      </c>
      <c r="F15" s="32">
        <v>5</v>
      </c>
      <c r="G15" s="32">
        <v>5</v>
      </c>
      <c r="H15" s="32">
        <v>5</v>
      </c>
      <c r="I15" s="32">
        <v>5</v>
      </c>
      <c r="J15" s="32">
        <v>5</v>
      </c>
      <c r="K15" s="32">
        <v>5</v>
      </c>
      <c r="L15" s="32">
        <v>5</v>
      </c>
      <c r="M15" s="32">
        <v>5</v>
      </c>
    </row>
    <row r="16" spans="1:15" x14ac:dyDescent="0.35">
      <c r="A16" s="35" t="s">
        <v>13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</row>
    <row r="17" spans="1:15" x14ac:dyDescent="0.35">
      <c r="A17" s="35" t="s">
        <v>24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1:15" x14ac:dyDescent="0.35">
      <c r="A18" s="35" t="s">
        <v>12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19" spans="1:15" x14ac:dyDescent="0.35">
      <c r="A19" s="35" t="s">
        <v>11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</row>
    <row r="20" spans="1:15" x14ac:dyDescent="0.35">
      <c r="A20" s="35" t="s">
        <v>10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1:15" x14ac:dyDescent="0.35">
      <c r="A21" s="35" t="s">
        <v>9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1:15" x14ac:dyDescent="0.35">
      <c r="A22" s="36" t="s">
        <v>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 spans="1:15" x14ac:dyDescent="0.35">
      <c r="A23" s="35" t="s">
        <v>7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spans="1:15" s="1" customFormat="1" ht="15" thickBot="1" x14ac:dyDescent="0.4">
      <c r="A24" s="37" t="s">
        <v>6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</row>
    <row r="25" spans="1:15" ht="15" thickTop="1" x14ac:dyDescent="0.35">
      <c r="A25" s="22" t="s">
        <v>5</v>
      </c>
      <c r="B25" s="28">
        <f>SUM(B13:B24)</f>
        <v>245</v>
      </c>
      <c r="C25" s="28">
        <f t="shared" ref="C25:M25" si="1">SUM(C13:C24)</f>
        <v>245</v>
      </c>
      <c r="D25" s="28">
        <f t="shared" si="1"/>
        <v>245</v>
      </c>
      <c r="E25" s="28">
        <f t="shared" si="1"/>
        <v>245</v>
      </c>
      <c r="F25" s="28">
        <f t="shared" si="1"/>
        <v>245</v>
      </c>
      <c r="G25" s="28">
        <f t="shared" si="1"/>
        <v>245</v>
      </c>
      <c r="H25" s="28">
        <f t="shared" si="1"/>
        <v>245</v>
      </c>
      <c r="I25" s="28">
        <f t="shared" si="1"/>
        <v>245</v>
      </c>
      <c r="J25" s="28">
        <f t="shared" si="1"/>
        <v>245</v>
      </c>
      <c r="K25" s="28">
        <f t="shared" si="1"/>
        <v>245</v>
      </c>
      <c r="L25" s="28">
        <f>SUM(L13:L24)</f>
        <v>245</v>
      </c>
      <c r="M25" s="28">
        <f t="shared" si="1"/>
        <v>245</v>
      </c>
    </row>
    <row r="26" spans="1:15" ht="15" thickBot="1" x14ac:dyDescent="0.4">
      <c r="A26" s="20"/>
      <c r="B26" s="20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5" ht="15" thickBot="1" x14ac:dyDescent="0.4">
      <c r="A27" s="19" t="s">
        <v>4</v>
      </c>
      <c r="B27" s="44">
        <f>B10-B25</f>
        <v>255</v>
      </c>
      <c r="C27" s="44">
        <f t="shared" ref="C27:M27" si="2">C10-C25</f>
        <v>255</v>
      </c>
      <c r="D27" s="44">
        <f t="shared" si="2"/>
        <v>255</v>
      </c>
      <c r="E27" s="44">
        <f t="shared" si="2"/>
        <v>255</v>
      </c>
      <c r="F27" s="44">
        <f t="shared" si="2"/>
        <v>255</v>
      </c>
      <c r="G27" s="44">
        <f t="shared" si="2"/>
        <v>255</v>
      </c>
      <c r="H27" s="44">
        <f t="shared" si="2"/>
        <v>255</v>
      </c>
      <c r="I27" s="44">
        <f t="shared" si="2"/>
        <v>255</v>
      </c>
      <c r="J27" s="44">
        <f t="shared" si="2"/>
        <v>255</v>
      </c>
      <c r="K27" s="44">
        <f t="shared" si="2"/>
        <v>255</v>
      </c>
      <c r="L27" s="44">
        <f t="shared" si="2"/>
        <v>255</v>
      </c>
      <c r="M27" s="44">
        <f t="shared" si="2"/>
        <v>255</v>
      </c>
    </row>
    <row r="28" spans="1:15" s="1" customFormat="1" x14ac:dyDescent="0.35"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5" s="1" customFormat="1" x14ac:dyDescent="0.35">
      <c r="A29" s="39" t="s">
        <v>26</v>
      </c>
      <c r="B29" s="39"/>
      <c r="C29" s="39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5" s="1" customFormat="1" x14ac:dyDescent="0.35"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5" x14ac:dyDescent="0.35">
      <c r="A31" s="15" t="s">
        <v>3</v>
      </c>
      <c r="B31" s="14">
        <v>43131</v>
      </c>
      <c r="C31" s="14">
        <v>43159</v>
      </c>
      <c r="D31" s="14">
        <v>43190</v>
      </c>
      <c r="E31" s="14">
        <v>43220</v>
      </c>
      <c r="F31" s="14">
        <v>43251</v>
      </c>
      <c r="G31" s="14">
        <v>43281</v>
      </c>
      <c r="H31" s="14">
        <v>43312</v>
      </c>
      <c r="I31" s="14">
        <v>43343</v>
      </c>
      <c r="J31" s="14">
        <v>43373</v>
      </c>
      <c r="K31" s="14">
        <v>43404</v>
      </c>
      <c r="L31" s="14">
        <v>43434</v>
      </c>
      <c r="M31" s="14">
        <v>43465</v>
      </c>
    </row>
    <row r="32" spans="1:15" x14ac:dyDescent="0.35">
      <c r="A32" t="s">
        <v>31</v>
      </c>
      <c r="B32" s="45"/>
      <c r="C32" s="45">
        <f t="shared" ref="C32:M32" si="3">B32+B33+B34-C25-C35-C37</f>
        <v>130</v>
      </c>
      <c r="D32" s="45">
        <f t="shared" si="3"/>
        <v>505</v>
      </c>
      <c r="E32" s="45">
        <f t="shared" si="3"/>
        <v>880</v>
      </c>
      <c r="F32" s="45">
        <f t="shared" si="3"/>
        <v>1255</v>
      </c>
      <c r="G32" s="45">
        <f t="shared" si="3"/>
        <v>1430</v>
      </c>
      <c r="H32" s="45">
        <f t="shared" si="3"/>
        <v>1805</v>
      </c>
      <c r="I32" s="45">
        <f t="shared" si="3"/>
        <v>2180</v>
      </c>
      <c r="J32" s="45">
        <f t="shared" si="3"/>
        <v>2555</v>
      </c>
      <c r="K32" s="45">
        <f t="shared" si="3"/>
        <v>2930</v>
      </c>
      <c r="L32" s="45">
        <f t="shared" si="3"/>
        <v>3305</v>
      </c>
      <c r="M32" s="45">
        <f>L32+L33+L34-M25-M35-M37</f>
        <v>3480</v>
      </c>
      <c r="O32" s="51"/>
    </row>
    <row r="33" spans="1:14" x14ac:dyDescent="0.35">
      <c r="A33" t="s">
        <v>32</v>
      </c>
      <c r="B33" s="46">
        <f>B10*1.24</f>
        <v>620</v>
      </c>
      <c r="C33" s="46">
        <f t="shared" ref="C33:M33" si="4">C10*1.24</f>
        <v>620</v>
      </c>
      <c r="D33" s="46">
        <f t="shared" si="4"/>
        <v>620</v>
      </c>
      <c r="E33" s="46">
        <f t="shared" si="4"/>
        <v>620</v>
      </c>
      <c r="F33" s="46">
        <f t="shared" si="4"/>
        <v>620</v>
      </c>
      <c r="G33" s="46">
        <f t="shared" si="4"/>
        <v>620</v>
      </c>
      <c r="H33" s="46">
        <f t="shared" si="4"/>
        <v>620</v>
      </c>
      <c r="I33" s="46">
        <f t="shared" si="4"/>
        <v>620</v>
      </c>
      <c r="J33" s="46">
        <f t="shared" si="4"/>
        <v>620</v>
      </c>
      <c r="K33" s="46">
        <f t="shared" si="4"/>
        <v>620</v>
      </c>
      <c r="L33" s="46">
        <f t="shared" si="4"/>
        <v>620</v>
      </c>
      <c r="M33" s="46">
        <f t="shared" si="4"/>
        <v>620</v>
      </c>
    </row>
    <row r="34" spans="1:14" x14ac:dyDescent="0.35">
      <c r="A34" t="s">
        <v>33</v>
      </c>
      <c r="B34" s="46">
        <f>-B25</f>
        <v>-245</v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</row>
    <row r="35" spans="1:14" x14ac:dyDescent="0.35">
      <c r="A35" s="38" t="s">
        <v>34</v>
      </c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</row>
    <row r="36" spans="1:14" x14ac:dyDescent="0.35">
      <c r="A36" s="13" t="s">
        <v>27</v>
      </c>
      <c r="B36" s="48"/>
      <c r="C36" s="48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12"/>
    </row>
    <row r="37" spans="1:14" x14ac:dyDescent="0.35">
      <c r="A37" s="38" t="s">
        <v>35</v>
      </c>
      <c r="B37" s="47"/>
      <c r="C37" s="47"/>
      <c r="D37" s="47"/>
      <c r="E37" s="47"/>
      <c r="F37" s="47"/>
      <c r="G37" s="47">
        <v>200</v>
      </c>
      <c r="H37" s="47"/>
      <c r="I37" s="47"/>
      <c r="J37" s="47"/>
      <c r="K37" s="47"/>
      <c r="L37" s="47"/>
      <c r="M37" s="47">
        <v>200</v>
      </c>
    </row>
    <row r="38" spans="1:14" x14ac:dyDescent="0.35">
      <c r="A38" t="s">
        <v>36</v>
      </c>
      <c r="B38" s="46">
        <f>0.24*B10-0.24*(B16+B17+B20+B23)-0.14*B24-0.1*(B18+B19)</f>
        <v>120</v>
      </c>
      <c r="C38" s="46">
        <f>B38+0.24*B10-0.24*(B16+B17+B20+B23)-0.14*B24-0.1*(B18+B19)</f>
        <v>240</v>
      </c>
      <c r="D38" s="46">
        <f t="shared" ref="D38:M38" si="5">C38+0.24*C10-0.24*(C16+C17+C20+C23)-0.14*C24-0.1*(C18+C19)</f>
        <v>360</v>
      </c>
      <c r="E38" s="46">
        <f t="shared" si="5"/>
        <v>480</v>
      </c>
      <c r="F38" s="46">
        <f t="shared" si="5"/>
        <v>600</v>
      </c>
      <c r="G38" s="46">
        <f t="shared" si="5"/>
        <v>720</v>
      </c>
      <c r="H38" s="46">
        <f t="shared" si="5"/>
        <v>840</v>
      </c>
      <c r="I38" s="46">
        <f t="shared" si="5"/>
        <v>960</v>
      </c>
      <c r="J38" s="46">
        <f t="shared" si="5"/>
        <v>1080</v>
      </c>
      <c r="K38" s="46">
        <f t="shared" si="5"/>
        <v>1200</v>
      </c>
      <c r="L38" s="46">
        <f t="shared" si="5"/>
        <v>1320</v>
      </c>
      <c r="M38" s="46">
        <f t="shared" si="5"/>
        <v>1440</v>
      </c>
    </row>
    <row r="39" spans="1:14" x14ac:dyDescent="0.35">
      <c r="A39" t="s">
        <v>37</v>
      </c>
      <c r="B39" s="50">
        <f>0.15*B27-B37</f>
        <v>38.25</v>
      </c>
      <c r="C39" s="50">
        <f>B39+0.15*C27-C37</f>
        <v>76.5</v>
      </c>
      <c r="D39" s="50">
        <f t="shared" ref="D39:M39" si="6">C39+0.15*D27-D37</f>
        <v>114.75</v>
      </c>
      <c r="E39" s="50">
        <f t="shared" si="6"/>
        <v>153</v>
      </c>
      <c r="F39" s="50">
        <f t="shared" si="6"/>
        <v>191.25</v>
      </c>
      <c r="G39" s="50">
        <f t="shared" si="6"/>
        <v>29.5</v>
      </c>
      <c r="H39" s="50">
        <f t="shared" si="6"/>
        <v>67.75</v>
      </c>
      <c r="I39" s="50">
        <f t="shared" si="6"/>
        <v>106</v>
      </c>
      <c r="J39" s="50">
        <f t="shared" si="6"/>
        <v>144.25</v>
      </c>
      <c r="K39" s="50">
        <f t="shared" si="6"/>
        <v>182.5</v>
      </c>
      <c r="L39" s="50">
        <f t="shared" si="6"/>
        <v>220.75</v>
      </c>
      <c r="M39" s="50">
        <f t="shared" si="6"/>
        <v>59</v>
      </c>
    </row>
    <row r="40" spans="1:14" x14ac:dyDescent="0.3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14" ht="15" thickBot="1" x14ac:dyDescent="0.4"/>
    <row r="42" spans="1:14" x14ac:dyDescent="0.35">
      <c r="A42" s="10" t="s">
        <v>2</v>
      </c>
      <c r="B42" s="9">
        <v>2018</v>
      </c>
    </row>
    <row r="43" spans="1:14" x14ac:dyDescent="0.35">
      <c r="A43" s="8" t="s">
        <v>1</v>
      </c>
      <c r="B43" s="7">
        <f>SUM(B10:M10)</f>
        <v>6000</v>
      </c>
      <c r="C43" s="2" t="s">
        <v>28</v>
      </c>
      <c r="J43" s="25"/>
    </row>
    <row r="44" spans="1:14" ht="15" thickBot="1" x14ac:dyDescent="0.4">
      <c r="A44" s="6" t="s">
        <v>0</v>
      </c>
      <c r="B44" s="5">
        <f>SUM(B25:M25)</f>
        <v>2940</v>
      </c>
    </row>
    <row r="45" spans="1:14" ht="15.5" thickTop="1" thickBot="1" x14ac:dyDescent="0.4">
      <c r="A45" s="42" t="s">
        <v>29</v>
      </c>
      <c r="B45" s="43">
        <f>B43-B44</f>
        <v>3060</v>
      </c>
      <c r="C45" s="2" t="s">
        <v>30</v>
      </c>
      <c r="H45" s="26"/>
      <c r="J45" s="12"/>
      <c r="L45" s="12"/>
    </row>
    <row r="46" spans="1:14" ht="15" thickBot="1" x14ac:dyDescent="0.4">
      <c r="A46" s="40" t="s">
        <v>38</v>
      </c>
      <c r="B46" s="41">
        <f>B45-(SUM(B37:M37))-M39</f>
        <v>2601</v>
      </c>
    </row>
    <row r="48" spans="1:14" x14ac:dyDescent="0.35">
      <c r="A48" s="52" t="s">
        <v>39</v>
      </c>
      <c r="B48" s="52"/>
      <c r="C48" s="53">
        <f>B46-(SUM(B35:M35))</f>
        <v>2601</v>
      </c>
    </row>
  </sheetData>
  <pageMargins left="0.7" right="0.7" top="0.75" bottom="0.75" header="0.51180555555555496" footer="0.51180555555555496"/>
  <pageSetup paperSize="9" firstPageNumber="0" orientation="portrait" r:id="rId1"/>
  <ignoredErrors>
    <ignoredError sqref="B10:M10 B25:L25 M2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2018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Milla</dc:creator>
  <cp:lastModifiedBy>Milla</cp:lastModifiedBy>
  <cp:revision>3</cp:revision>
  <dcterms:created xsi:type="dcterms:W3CDTF">2016-05-26T19:37:57Z</dcterms:created>
  <dcterms:modified xsi:type="dcterms:W3CDTF">2018-05-23T20:57:43Z</dcterms:modified>
  <dc:language>fi-FI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Hewlett-Packard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